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6D8877B5-ED69-4293-847C-E161FB27E7A8}" xr6:coauthVersionLast="46" xr6:coauthVersionMax="46" xr10:uidLastSave="{00000000-0000-0000-0000-000000000000}"/>
  <bookViews>
    <workbookView xWindow="-120" yWindow="-120" windowWidth="29040" windowHeight="15840" activeTab="1" xr2:uid="{80D66DAC-DBAF-486A-A84A-C6D83BFB3CFF}"/>
  </bookViews>
  <sheets>
    <sheet name="DATOS " sheetId="1" r:id="rId1"/>
    <sheet name="DETERMINACION DEL COSTO  RER" sheetId="2" r:id="rId2"/>
    <sheet name="DETERMINACION COSTO MYP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3" l="1"/>
  <c r="E15" i="3"/>
  <c r="E15" i="2"/>
  <c r="E37" i="2"/>
  <c r="H20" i="1"/>
  <c r="J34" i="1" s="1"/>
  <c r="F20" i="3" l="1"/>
  <c r="F21" i="3" s="1"/>
  <c r="F22" i="3" s="1"/>
  <c r="F40" i="3"/>
  <c r="F41" i="3" s="1"/>
  <c r="F20" i="2"/>
  <c r="F42" i="3" l="1"/>
  <c r="F21" i="2"/>
  <c r="F22" i="2" s="1"/>
  <c r="E24" i="1"/>
  <c r="G24" i="1" s="1"/>
  <c r="F40" i="2" l="1"/>
  <c r="F41" i="2" l="1"/>
  <c r="F42" i="2" s="1"/>
</calcChain>
</file>

<file path=xl/sharedStrings.xml><?xml version="1.0" encoding="utf-8"?>
<sst xmlns="http://schemas.openxmlformats.org/spreadsheetml/2006/main" count="111" uniqueCount="48">
  <si>
    <t>Fórmula</t>
  </si>
  <si>
    <t xml:space="preserve">DETERMINACIÓN DE LOS COSTOS TOTALES </t>
  </si>
  <si>
    <t xml:space="preserve">DETALLE </t>
  </si>
  <si>
    <t xml:space="preserve">Alquiler de Oficina </t>
  </si>
  <si>
    <t xml:space="preserve">Luz </t>
  </si>
  <si>
    <t xml:space="preserve">Agua </t>
  </si>
  <si>
    <t xml:space="preserve">Internet </t>
  </si>
  <si>
    <t xml:space="preserve">Planilla </t>
  </si>
  <si>
    <t>IMPORTE</t>
  </si>
  <si>
    <t xml:space="preserve">TOTAL </t>
  </si>
  <si>
    <t xml:space="preserve">HORA DIARIAS </t>
  </si>
  <si>
    <t>HORAS SEMANALES</t>
  </si>
  <si>
    <t>H.MENSUALES</t>
  </si>
  <si>
    <t>AHORA ENCONTREMOS EL COSTO POR HORA</t>
  </si>
  <si>
    <t>CXH=</t>
  </si>
  <si>
    <t xml:space="preserve">Procedamiento de comprobantes de pago </t>
  </si>
  <si>
    <t xml:space="preserve">Elaboracion de planillas </t>
  </si>
  <si>
    <t>Elaboracion de informe de liquidación de impuestos</t>
  </si>
  <si>
    <t xml:space="preserve">Clasifiacion  y analisis de documentos </t>
  </si>
  <si>
    <t>DETERMINANDO PRECIO</t>
  </si>
  <si>
    <t>Costo por hora</t>
  </si>
  <si>
    <t xml:space="preserve">Margen de utilidad </t>
  </si>
  <si>
    <t>COSTO DEL SERVICIO</t>
  </si>
  <si>
    <t xml:space="preserve">HORAS
 EMPLEADAS </t>
  </si>
  <si>
    <t xml:space="preserve">COMPLEJICIDAD </t>
  </si>
  <si>
    <t>03-10 Per.</t>
  </si>
  <si>
    <t xml:space="preserve">TOTAL HORAS </t>
  </si>
  <si>
    <t>20-150</t>
  </si>
  <si>
    <t xml:space="preserve">30%
</t>
  </si>
  <si>
    <t xml:space="preserve">Liquidación de impuestos </t>
  </si>
  <si>
    <t>Asesorias</t>
  </si>
  <si>
    <t>CLIENTE B</t>
  </si>
  <si>
    <t>150-700</t>
  </si>
  <si>
    <t>10-20Trab.</t>
  </si>
  <si>
    <t>Validacion de comprobantes de pago</t>
  </si>
  <si>
    <t xml:space="preserve">ACTIVIDADES FIJAS 
</t>
  </si>
  <si>
    <t>Como establecer costos en un estudio contable</t>
  </si>
  <si>
    <t xml:space="preserve">HORAS
 EMPLEADAS
 </t>
  </si>
  <si>
    <t xml:space="preserve">COMPLEJICIDAD
 </t>
  </si>
  <si>
    <t xml:space="preserve">RENTABILIDAD
 </t>
  </si>
  <si>
    <t xml:space="preserve">IMPORTE </t>
  </si>
  <si>
    <t xml:space="preserve">GRUPSELD ASESORES EMPRESARIALES </t>
  </si>
  <si>
    <t>CLIENTE A-RER</t>
  </si>
  <si>
    <t>20-150 COM.</t>
  </si>
  <si>
    <t>20-150 COMP.P</t>
  </si>
  <si>
    <t>CLIENTE A-MYPE</t>
  </si>
  <si>
    <t>20-100 COM.</t>
  </si>
  <si>
    <t>100-500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</si>
</sst>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sz val="14"/>
      <color theme="1"/>
      <name val="Consolas"/>
      <family val="3"/>
    </font>
    <font>
      <b/>
      <sz val="14"/>
      <color theme="1"/>
      <name val="Consolas"/>
      <family val="3"/>
    </font>
    <font>
      <sz val="25"/>
      <color rgb="FF00FF00"/>
      <name val="Arial Rounded MT Bold"/>
      <family val="2"/>
    </font>
    <font>
      <sz val="11"/>
      <color rgb="FF00FF00"/>
      <name val="Calibri"/>
      <family val="2"/>
      <scheme val="minor"/>
    </font>
    <font>
      <b/>
      <sz val="18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rgb="FF00FF00"/>
      <name val="Consolas"/>
      <family val="3"/>
    </font>
    <font>
      <b/>
      <sz val="14"/>
      <color rgb="FF00FF00"/>
      <name val="Calibri"/>
      <family val="2"/>
      <scheme val="minor"/>
    </font>
    <font>
      <b/>
      <sz val="14"/>
      <color rgb="FF00FF00"/>
      <name val="Arial"/>
      <family val="2"/>
    </font>
    <font>
      <b/>
      <sz val="20"/>
      <color rgb="FF00FF00"/>
      <name val="Arial"/>
      <family val="2"/>
    </font>
    <font>
      <b/>
      <sz val="14"/>
      <color rgb="FFFFFF00"/>
      <name val="Arial"/>
      <family val="2"/>
    </font>
    <font>
      <b/>
      <sz val="15"/>
      <color rgb="FF00FF0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79">
    <xf numFmtId="0" fontId="0" fillId="0" borderId="0" xfId="0"/>
    <xf numFmtId="43" fontId="0" fillId="0" borderId="0" xfId="1" applyFont="1"/>
    <xf numFmtId="0" fontId="3" fillId="0" borderId="0" xfId="0" applyFont="1" applyAlignment="1">
      <alignment horizontal="center"/>
    </xf>
    <xf numFmtId="0" fontId="4" fillId="0" borderId="0" xfId="0" applyFont="1"/>
    <xf numFmtId="43" fontId="4" fillId="0" borderId="0" xfId="1" applyFont="1"/>
    <xf numFmtId="0" fontId="4" fillId="0" borderId="0" xfId="0" applyFont="1" applyAlignment="1">
      <alignment horizontal="center"/>
    </xf>
    <xf numFmtId="0" fontId="4" fillId="0" borderId="2" xfId="0" applyFont="1" applyBorder="1"/>
    <xf numFmtId="0" fontId="4" fillId="0" borderId="0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16" fontId="4" fillId="0" borderId="9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4" fillId="0" borderId="11" xfId="1" applyFont="1" applyBorder="1"/>
    <xf numFmtId="43" fontId="4" fillId="0" borderId="3" xfId="1" applyFont="1" applyBorder="1"/>
    <xf numFmtId="43" fontId="4" fillId="0" borderId="9" xfId="1" applyFont="1" applyBorder="1"/>
    <xf numFmtId="0" fontId="6" fillId="0" borderId="0" xfId="0" applyFont="1"/>
    <xf numFmtId="0" fontId="7" fillId="0" borderId="0" xfId="0" applyFont="1"/>
    <xf numFmtId="0" fontId="7" fillId="0" borderId="2" xfId="0" applyFont="1" applyBorder="1"/>
    <xf numFmtId="0" fontId="7" fillId="0" borderId="0" xfId="0" applyFont="1" applyBorder="1"/>
    <xf numFmtId="43" fontId="7" fillId="0" borderId="9" xfId="1" applyFont="1" applyBorder="1"/>
    <xf numFmtId="0" fontId="7" fillId="0" borderId="4" xfId="0" applyFont="1" applyBorder="1"/>
    <xf numFmtId="0" fontId="7" fillId="0" borderId="5" xfId="0" applyFont="1" applyBorder="1"/>
    <xf numFmtId="43" fontId="7" fillId="0" borderId="10" xfId="1" applyFont="1" applyBorder="1"/>
    <xf numFmtId="43" fontId="7" fillId="0" borderId="0" xfId="1" applyFont="1"/>
    <xf numFmtId="0" fontId="9" fillId="2" borderId="0" xfId="0" applyFont="1" applyFill="1"/>
    <xf numFmtId="0" fontId="10" fillId="2" borderId="0" xfId="0" applyFont="1" applyFill="1"/>
    <xf numFmtId="43" fontId="10" fillId="2" borderId="0" xfId="1" applyFont="1" applyFill="1"/>
    <xf numFmtId="0" fontId="11" fillId="0" borderId="0" xfId="0" applyFont="1"/>
    <xf numFmtId="0" fontId="2" fillId="0" borderId="0" xfId="0" applyFont="1"/>
    <xf numFmtId="43" fontId="2" fillId="0" borderId="0" xfId="1" applyFont="1"/>
    <xf numFmtId="0" fontId="12" fillId="0" borderId="0" xfId="0" applyFont="1"/>
    <xf numFmtId="0" fontId="13" fillId="2" borderId="6" xfId="0" applyFont="1" applyFill="1" applyBorder="1"/>
    <xf numFmtId="0" fontId="13" fillId="2" borderId="7" xfId="0" applyFont="1" applyFill="1" applyBorder="1"/>
    <xf numFmtId="43" fontId="13" fillId="2" borderId="1" xfId="1" applyFont="1" applyFill="1" applyBorder="1"/>
    <xf numFmtId="0" fontId="8" fillId="3" borderId="6" xfId="0" applyFont="1" applyFill="1" applyBorder="1"/>
    <xf numFmtId="43" fontId="8" fillId="3" borderId="8" xfId="1" applyFont="1" applyFill="1" applyBorder="1"/>
    <xf numFmtId="0" fontId="7" fillId="0" borderId="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43" fontId="7" fillId="0" borderId="16" xfId="1" applyFont="1" applyBorder="1" applyAlignment="1">
      <alignment horizontal="center"/>
    </xf>
    <xf numFmtId="0" fontId="8" fillId="0" borderId="12" xfId="0" applyFont="1" applyBorder="1"/>
    <xf numFmtId="0" fontId="8" fillId="0" borderId="14" xfId="0" applyFont="1" applyBorder="1"/>
    <xf numFmtId="0" fontId="8" fillId="0" borderId="13" xfId="0" applyFont="1" applyBorder="1"/>
    <xf numFmtId="43" fontId="8" fillId="0" borderId="18" xfId="1" applyFont="1" applyBorder="1"/>
    <xf numFmtId="43" fontId="7" fillId="0" borderId="0" xfId="1" applyFont="1" applyBorder="1" applyAlignment="1">
      <alignment horizontal="center"/>
    </xf>
    <xf numFmtId="0" fontId="3" fillId="0" borderId="0" xfId="0" applyFont="1" applyAlignment="1">
      <alignment horizontal="left"/>
    </xf>
    <xf numFmtId="0" fontId="15" fillId="2" borderId="11" xfId="0" applyFont="1" applyFill="1" applyBorder="1"/>
    <xf numFmtId="0" fontId="15" fillId="2" borderId="11" xfId="0" applyFont="1" applyFill="1" applyBorder="1" applyAlignment="1">
      <alignment horizontal="center" wrapText="1"/>
    </xf>
    <xf numFmtId="0" fontId="15" fillId="2" borderId="11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/>
    </xf>
    <xf numFmtId="0" fontId="5" fillId="5" borderId="12" xfId="0" applyFont="1" applyFill="1" applyBorder="1"/>
    <xf numFmtId="0" fontId="5" fillId="5" borderId="13" xfId="0" applyFont="1" applyFill="1" applyBorder="1"/>
    <xf numFmtId="43" fontId="5" fillId="5" borderId="18" xfId="0" applyNumberFormat="1" applyFont="1" applyFill="1" applyBorder="1"/>
    <xf numFmtId="0" fontId="17" fillId="2" borderId="6" xfId="0" applyFont="1" applyFill="1" applyBorder="1"/>
    <xf numFmtId="0" fontId="17" fillId="2" borderId="7" xfId="0" applyFont="1" applyFill="1" applyBorder="1"/>
    <xf numFmtId="0" fontId="17" fillId="2" borderId="8" xfId="0" applyFont="1" applyFill="1" applyBorder="1" applyAlignment="1">
      <alignment horizontal="center"/>
    </xf>
    <xf numFmtId="0" fontId="8" fillId="3" borderId="0" xfId="0" applyFont="1" applyFill="1" applyBorder="1"/>
    <xf numFmtId="43" fontId="8" fillId="3" borderId="0" xfId="1" applyFont="1" applyFill="1" applyBorder="1"/>
    <xf numFmtId="43" fontId="14" fillId="2" borderId="0" xfId="0" applyNumberFormat="1" applyFont="1" applyFill="1"/>
    <xf numFmtId="0" fontId="15" fillId="2" borderId="11" xfId="0" applyFont="1" applyFill="1" applyBorder="1" applyAlignment="1">
      <alignment horizontal="center" wrapText="1"/>
    </xf>
    <xf numFmtId="0" fontId="19" fillId="0" borderId="0" xfId="2"/>
    <xf numFmtId="0" fontId="3" fillId="0" borderId="0" xfId="0" applyFont="1" applyAlignment="1">
      <alignment horizontal="left"/>
    </xf>
    <xf numFmtId="0" fontId="18" fillId="2" borderId="0" xfId="0" applyFont="1" applyFill="1" applyAlignment="1">
      <alignment horizontal="left"/>
    </xf>
    <xf numFmtId="9" fontId="4" fillId="0" borderId="9" xfId="1" applyNumberFormat="1" applyFont="1" applyBorder="1" applyAlignment="1">
      <alignment horizontal="center" wrapText="1"/>
    </xf>
    <xf numFmtId="9" fontId="4" fillId="0" borderId="9" xfId="1" applyNumberFormat="1" applyFont="1" applyBorder="1" applyAlignment="1">
      <alignment horizontal="center"/>
    </xf>
    <xf numFmtId="0" fontId="4" fillId="0" borderId="6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16" fillId="2" borderId="0" xfId="0" applyFont="1" applyFill="1" applyAlignment="1">
      <alignment horizontal="center"/>
    </xf>
    <xf numFmtId="0" fontId="15" fillId="2" borderId="11" xfId="0" applyFont="1" applyFill="1" applyBorder="1" applyAlignment="1">
      <alignment horizontal="center" wrapText="1"/>
    </xf>
    <xf numFmtId="0" fontId="15" fillId="2" borderId="10" xfId="0" applyFont="1" applyFill="1" applyBorder="1" applyAlignment="1">
      <alignment horizontal="center" wrapText="1"/>
    </xf>
    <xf numFmtId="43" fontId="15" fillId="2" borderId="11" xfId="1" applyFont="1" applyFill="1" applyBorder="1" applyAlignment="1">
      <alignment horizontal="center" wrapText="1"/>
    </xf>
    <xf numFmtId="43" fontId="15" fillId="2" borderId="9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6</xdr:row>
      <xdr:rowOff>123825</xdr:rowOff>
    </xdr:from>
    <xdr:to>
      <xdr:col>13</xdr:col>
      <xdr:colOff>742951</xdr:colOff>
      <xdr:row>8</xdr:row>
      <xdr:rowOff>171450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7647ECFC-3365-4845-AFC9-DAED68341EF6}"/>
            </a:ext>
          </a:extLst>
        </xdr:cNvPr>
        <xdr:cNvSpPr/>
      </xdr:nvSpPr>
      <xdr:spPr>
        <a:xfrm>
          <a:off x="1581150" y="1714500"/>
          <a:ext cx="9439276" cy="42862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PE" sz="2500">
              <a:latin typeface="Consolas" panose="020B0609020204030204" pitchFamily="49" charset="0"/>
            </a:rPr>
            <a:t>PRECIO:</a:t>
          </a:r>
          <a:r>
            <a:rPr lang="es-PE" sz="2500" baseline="0">
              <a:latin typeface="Consolas" panose="020B0609020204030204" pitchFamily="49" charset="0"/>
            </a:rPr>
            <a:t>(costo x hora +el margen de ganancia )x horas </a:t>
          </a:r>
          <a:endParaRPr lang="es-PE" sz="2500">
            <a:latin typeface="Consolas" panose="020B0609020204030204" pitchFamily="49" charset="0"/>
          </a:endParaRPr>
        </a:p>
      </xdr:txBody>
    </xdr:sp>
    <xdr:clientData/>
  </xdr:twoCellAnchor>
  <xdr:twoCellAnchor>
    <xdr:from>
      <xdr:col>3</xdr:col>
      <xdr:colOff>609599</xdr:colOff>
      <xdr:row>30</xdr:row>
      <xdr:rowOff>133350</xdr:rowOff>
    </xdr:from>
    <xdr:to>
      <xdr:col>8</xdr:col>
      <xdr:colOff>685800</xdr:colOff>
      <xdr:row>37</xdr:row>
      <xdr:rowOff>47625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236A2124-F045-4CED-9057-98F384A20E14}"/>
            </a:ext>
          </a:extLst>
        </xdr:cNvPr>
        <xdr:cNvSpPr/>
      </xdr:nvSpPr>
      <xdr:spPr>
        <a:xfrm>
          <a:off x="2895599" y="6696075"/>
          <a:ext cx="5010151" cy="1409700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PE" sz="2400" baseline="0">
              <a:latin typeface="Consolas" panose="020B0609020204030204" pitchFamily="49" charset="0"/>
            </a:rPr>
            <a:t>Costos totales   6220.00</a:t>
          </a:r>
        </a:p>
        <a:p>
          <a:pPr algn="l"/>
          <a:r>
            <a:rPr lang="es-PE" sz="2400" baseline="0">
              <a:latin typeface="Consolas" panose="020B0609020204030204" pitchFamily="49" charset="0"/>
            </a:rPr>
            <a:t>_______________=__________ = </a:t>
          </a:r>
        </a:p>
        <a:p>
          <a:pPr algn="l"/>
          <a:r>
            <a:rPr lang="es-PE" sz="2400" baseline="0">
              <a:latin typeface="Consolas" panose="020B0609020204030204" pitchFamily="49" charset="0"/>
            </a:rPr>
            <a:t>Horas laborales  192</a:t>
          </a:r>
        </a:p>
        <a:p>
          <a:pPr algn="l"/>
          <a:r>
            <a:rPr lang="es-PE" sz="2500" baseline="0">
              <a:latin typeface="Consolas" panose="020B0609020204030204" pitchFamily="49" charset="0"/>
            </a:rPr>
            <a:t> </a:t>
          </a:r>
          <a:endParaRPr lang="es-PE" sz="2500">
            <a:latin typeface="Consolas" panose="020B0609020204030204" pitchFamily="49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A37DF-025B-4062-8498-6137F40D6CA9}">
  <sheetPr>
    <tabColor theme="5" tint="-0.249977111117893"/>
  </sheetPr>
  <dimension ref="C2:M34"/>
  <sheetViews>
    <sheetView showGridLines="0" topLeftCell="A46" workbookViewId="0">
      <selection activeCell="H20" sqref="H20"/>
    </sheetView>
  </sheetViews>
  <sheetFormatPr baseColWidth="10" defaultRowHeight="15" x14ac:dyDescent="0.25"/>
  <cols>
    <col min="2" max="2" width="2.7109375" customWidth="1"/>
    <col min="3" max="3" width="8.85546875" customWidth="1"/>
    <col min="4" max="4" width="18.140625" customWidth="1"/>
    <col min="5" max="5" width="17.140625" customWidth="1"/>
    <col min="7" max="7" width="11.7109375" bestFit="1" customWidth="1"/>
    <col min="8" max="8" width="20.140625" style="1" customWidth="1"/>
  </cols>
  <sheetData>
    <row r="2" spans="3:13" ht="30.75" x14ac:dyDescent="0.4">
      <c r="D2" s="25" t="s">
        <v>41</v>
      </c>
      <c r="E2" s="26"/>
      <c r="F2" s="26"/>
      <c r="G2" s="26"/>
      <c r="H2" s="27"/>
      <c r="I2" s="26"/>
      <c r="J2" s="26"/>
      <c r="K2" s="26"/>
      <c r="L2" s="26"/>
      <c r="M2" s="26"/>
    </row>
    <row r="4" spans="3:13" ht="23.25" x14ac:dyDescent="0.35">
      <c r="D4" s="28" t="s">
        <v>36</v>
      </c>
      <c r="E4" s="29"/>
      <c r="F4" s="29"/>
      <c r="G4" s="29"/>
      <c r="H4" s="30"/>
      <c r="I4" s="29"/>
      <c r="J4" s="29"/>
      <c r="K4" s="29"/>
      <c r="L4" s="29"/>
    </row>
    <row r="6" spans="3:13" ht="26.25" x14ac:dyDescent="0.4">
      <c r="D6" s="31" t="s">
        <v>0</v>
      </c>
    </row>
    <row r="12" spans="3:13" ht="19.5" x14ac:dyDescent="0.3">
      <c r="D12" s="63" t="s">
        <v>1</v>
      </c>
      <c r="E12" s="63"/>
      <c r="F12" s="63"/>
      <c r="G12" s="63"/>
      <c r="H12" s="63"/>
      <c r="I12" s="63"/>
      <c r="J12" s="63"/>
    </row>
    <row r="14" spans="3:13" ht="18.75" x14ac:dyDescent="0.3">
      <c r="C14" s="17"/>
      <c r="D14" s="32" t="s">
        <v>2</v>
      </c>
      <c r="E14" s="33"/>
      <c r="F14" s="33"/>
      <c r="G14" s="33"/>
      <c r="H14" s="34" t="s">
        <v>8</v>
      </c>
      <c r="I14" s="17"/>
    </row>
    <row r="15" spans="3:13" ht="18.75" x14ac:dyDescent="0.3">
      <c r="C15" s="17"/>
      <c r="D15" s="18" t="s">
        <v>3</v>
      </c>
      <c r="E15" s="19"/>
      <c r="F15" s="19"/>
      <c r="G15" s="19"/>
      <c r="H15" s="20">
        <v>1500</v>
      </c>
      <c r="I15" s="17"/>
    </row>
    <row r="16" spans="3:13" ht="18.75" x14ac:dyDescent="0.3">
      <c r="C16" s="17"/>
      <c r="D16" s="18" t="s">
        <v>4</v>
      </c>
      <c r="E16" s="19"/>
      <c r="F16" s="19"/>
      <c r="G16" s="19"/>
      <c r="H16" s="20">
        <v>80</v>
      </c>
      <c r="I16" s="17"/>
    </row>
    <row r="17" spans="3:10" ht="18.75" x14ac:dyDescent="0.3">
      <c r="C17" s="17"/>
      <c r="D17" s="18" t="s">
        <v>5</v>
      </c>
      <c r="E17" s="19"/>
      <c r="F17" s="19"/>
      <c r="G17" s="19"/>
      <c r="H17" s="20">
        <v>60</v>
      </c>
      <c r="I17" s="17"/>
    </row>
    <row r="18" spans="3:10" ht="18.75" x14ac:dyDescent="0.3">
      <c r="C18" s="17"/>
      <c r="D18" s="18" t="s">
        <v>6</v>
      </c>
      <c r="E18" s="19"/>
      <c r="F18" s="19"/>
      <c r="G18" s="19"/>
      <c r="H18" s="20">
        <v>80</v>
      </c>
      <c r="I18" s="17"/>
    </row>
    <row r="19" spans="3:10" ht="18.75" x14ac:dyDescent="0.3">
      <c r="C19" s="17"/>
      <c r="D19" s="21" t="s">
        <v>7</v>
      </c>
      <c r="E19" s="22"/>
      <c r="F19" s="22"/>
      <c r="G19" s="22"/>
      <c r="H19" s="23">
        <v>4500</v>
      </c>
      <c r="I19" s="17"/>
    </row>
    <row r="20" spans="3:10" ht="18.75" x14ac:dyDescent="0.3">
      <c r="C20" s="17"/>
      <c r="D20" s="17"/>
      <c r="E20" s="17"/>
      <c r="F20" s="17"/>
      <c r="G20" s="35" t="s">
        <v>9</v>
      </c>
      <c r="H20" s="36">
        <f>SUM(H15:H19)</f>
        <v>6220</v>
      </c>
      <c r="I20" s="17"/>
    </row>
    <row r="21" spans="3:10" ht="18.75" x14ac:dyDescent="0.3">
      <c r="C21" s="17"/>
      <c r="D21" s="17"/>
      <c r="E21" s="17"/>
      <c r="F21" s="17"/>
      <c r="G21" s="58"/>
      <c r="H21" s="59"/>
      <c r="I21" s="17"/>
    </row>
    <row r="22" spans="3:10" ht="19.5" thickBot="1" x14ac:dyDescent="0.35">
      <c r="C22" s="17"/>
      <c r="D22" s="17"/>
      <c r="E22" s="17"/>
      <c r="F22" s="17"/>
      <c r="G22" s="17"/>
      <c r="H22" s="24"/>
      <c r="I22" s="17"/>
    </row>
    <row r="23" spans="3:10" ht="19.5" thickBot="1" x14ac:dyDescent="0.35">
      <c r="C23" s="17"/>
      <c r="D23" s="42" t="s">
        <v>10</v>
      </c>
      <c r="E23" s="42" t="s">
        <v>11</v>
      </c>
      <c r="F23" s="43"/>
      <c r="G23" s="44" t="s">
        <v>12</v>
      </c>
      <c r="H23" s="45"/>
      <c r="I23" s="17"/>
    </row>
    <row r="24" spans="3:10" ht="19.5" thickBot="1" x14ac:dyDescent="0.35">
      <c r="C24" s="17"/>
      <c r="D24" s="38">
        <v>8</v>
      </c>
      <c r="E24" s="38">
        <f>+D24*6</f>
        <v>48</v>
      </c>
      <c r="F24" s="39"/>
      <c r="G24" s="40">
        <f>+E24*4</f>
        <v>192</v>
      </c>
      <c r="H24" s="41"/>
      <c r="I24" s="17"/>
    </row>
    <row r="25" spans="3:10" ht="18.75" x14ac:dyDescent="0.3">
      <c r="C25" s="17"/>
      <c r="D25" s="37"/>
      <c r="E25" s="37"/>
      <c r="F25" s="37"/>
      <c r="G25" s="37"/>
      <c r="H25" s="46"/>
      <c r="I25" s="17"/>
    </row>
    <row r="26" spans="3:10" ht="18.75" x14ac:dyDescent="0.3">
      <c r="C26" s="17"/>
      <c r="D26" s="37"/>
      <c r="E26" s="37"/>
      <c r="F26" s="37"/>
      <c r="G26" s="37"/>
      <c r="H26" s="46"/>
      <c r="I26" s="17"/>
    </row>
    <row r="28" spans="3:10" ht="19.5" x14ac:dyDescent="0.3">
      <c r="D28" s="64" t="s">
        <v>13</v>
      </c>
      <c r="E28" s="64"/>
      <c r="F28" s="64"/>
      <c r="G28" s="64"/>
      <c r="H28" s="64"/>
      <c r="I28" s="64"/>
      <c r="J28" s="64"/>
    </row>
    <row r="29" spans="3:10" ht="19.5" x14ac:dyDescent="0.3">
      <c r="D29" s="47"/>
      <c r="E29" s="47"/>
      <c r="F29" s="47"/>
      <c r="G29" s="47"/>
      <c r="H29" s="47"/>
      <c r="I29" s="47"/>
      <c r="J29" s="47"/>
    </row>
    <row r="30" spans="3:10" ht="19.5" x14ac:dyDescent="0.3">
      <c r="D30" s="47"/>
      <c r="E30" s="47"/>
      <c r="F30" s="47"/>
      <c r="G30" s="47"/>
      <c r="H30" s="47"/>
      <c r="I30" s="47"/>
      <c r="J30" s="47"/>
    </row>
    <row r="31" spans="3:10" ht="19.5" x14ac:dyDescent="0.3">
      <c r="D31" s="2"/>
      <c r="E31" s="2"/>
      <c r="F31" s="2"/>
      <c r="G31" s="2"/>
      <c r="H31" s="2"/>
      <c r="I31" s="2"/>
      <c r="J31" s="2"/>
    </row>
    <row r="33" spans="4:10" ht="23.25" x14ac:dyDescent="0.35">
      <c r="D33" s="16" t="s">
        <v>14</v>
      </c>
    </row>
    <row r="34" spans="4:10" ht="18.75" x14ac:dyDescent="0.3">
      <c r="J34" s="60">
        <f>(H20/192)</f>
        <v>32.395833333333336</v>
      </c>
    </row>
  </sheetData>
  <mergeCells count="2">
    <mergeCell ref="D12:J12"/>
    <mergeCell ref="D28:J28"/>
  </mergeCells>
  <pageMargins left="0.7" right="0.7" top="0.75" bottom="0.75" header="0.3" footer="0.3"/>
  <pageSetup scale="3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79FAD-461C-4E70-BAD0-64924A9E8DF9}">
  <sheetPr>
    <tabColor theme="4"/>
  </sheetPr>
  <dimension ref="C2:F42"/>
  <sheetViews>
    <sheetView showGridLines="0" tabSelected="1" topLeftCell="A19" zoomScale="115" zoomScaleNormal="115" workbookViewId="0">
      <selection activeCell="H37" sqref="H37"/>
    </sheetView>
  </sheetViews>
  <sheetFormatPr baseColWidth="10" defaultRowHeight="18" x14ac:dyDescent="0.25"/>
  <cols>
    <col min="1" max="2" width="11.42578125" style="3"/>
    <col min="3" max="3" width="65.7109375" style="3" customWidth="1"/>
    <col min="4" max="4" width="24.28515625" style="3" customWidth="1"/>
    <col min="5" max="5" width="21.5703125" style="3" customWidth="1"/>
    <col min="6" max="6" width="24.28515625" style="3" customWidth="1"/>
    <col min="7" max="16384" width="11.42578125" style="3"/>
  </cols>
  <sheetData>
    <row r="2" spans="3:6" ht="26.25" x14ac:dyDescent="0.4">
      <c r="C2" s="69" t="s">
        <v>41</v>
      </c>
      <c r="D2" s="69"/>
      <c r="E2" s="69"/>
      <c r="F2" s="69"/>
    </row>
    <row r="4" spans="3:6" x14ac:dyDescent="0.25">
      <c r="E4" s="74"/>
      <c r="F4" s="74"/>
    </row>
    <row r="5" spans="3:6" x14ac:dyDescent="0.25">
      <c r="F5" s="4"/>
    </row>
    <row r="6" spans="3:6" x14ac:dyDescent="0.25">
      <c r="C6" s="70" t="s">
        <v>35</v>
      </c>
      <c r="D6" s="75" t="s">
        <v>42</v>
      </c>
      <c r="E6" s="76"/>
      <c r="F6" s="72" t="s">
        <v>39</v>
      </c>
    </row>
    <row r="7" spans="3:6" ht="54" x14ac:dyDescent="0.25">
      <c r="C7" s="71"/>
      <c r="D7" s="50" t="s">
        <v>38</v>
      </c>
      <c r="E7" s="49" t="s">
        <v>37</v>
      </c>
      <c r="F7" s="73"/>
    </row>
    <row r="8" spans="3:6" x14ac:dyDescent="0.25">
      <c r="C8" s="8" t="s">
        <v>18</v>
      </c>
      <c r="D8" s="10" t="s">
        <v>43</v>
      </c>
      <c r="E8" s="10">
        <v>1</v>
      </c>
      <c r="F8" s="65" t="s">
        <v>28</v>
      </c>
    </row>
    <row r="9" spans="3:6" x14ac:dyDescent="0.25">
      <c r="C9" s="8" t="s">
        <v>34</v>
      </c>
      <c r="D9" s="10" t="s">
        <v>44</v>
      </c>
      <c r="E9" s="10">
        <v>1</v>
      </c>
      <c r="F9" s="65"/>
    </row>
    <row r="10" spans="3:6" x14ac:dyDescent="0.25">
      <c r="C10" s="8" t="s">
        <v>15</v>
      </c>
      <c r="D10" s="10" t="s">
        <v>27</v>
      </c>
      <c r="E10" s="10">
        <v>2</v>
      </c>
      <c r="F10" s="66"/>
    </row>
    <row r="11" spans="3:6" x14ac:dyDescent="0.25">
      <c r="C11" s="8" t="s">
        <v>16</v>
      </c>
      <c r="D11" s="11" t="s">
        <v>25</v>
      </c>
      <c r="E11" s="10">
        <v>3</v>
      </c>
      <c r="F11" s="66"/>
    </row>
    <row r="12" spans="3:6" x14ac:dyDescent="0.25">
      <c r="C12" s="8" t="s">
        <v>29</v>
      </c>
      <c r="D12" s="10"/>
      <c r="E12" s="10">
        <v>1</v>
      </c>
      <c r="F12" s="66"/>
    </row>
    <row r="13" spans="3:6" x14ac:dyDescent="0.25">
      <c r="C13" s="8" t="s">
        <v>17</v>
      </c>
      <c r="D13" s="10"/>
      <c r="E13" s="10">
        <v>1</v>
      </c>
      <c r="F13" s="66"/>
    </row>
    <row r="14" spans="3:6" x14ac:dyDescent="0.25">
      <c r="C14" s="8" t="s">
        <v>30</v>
      </c>
      <c r="D14" s="10"/>
      <c r="E14" s="10">
        <v>2</v>
      </c>
      <c r="F14" s="8"/>
    </row>
    <row r="15" spans="3:6" x14ac:dyDescent="0.25">
      <c r="C15" s="77" t="s">
        <v>26</v>
      </c>
      <c r="D15" s="78"/>
      <c r="E15" s="51">
        <f>SUM(E8:E14)</f>
        <v>11</v>
      </c>
      <c r="F15" s="9"/>
    </row>
    <row r="16" spans="3:6" x14ac:dyDescent="0.25">
      <c r="D16" s="5"/>
    </row>
    <row r="17" spans="3:6" x14ac:dyDescent="0.25">
      <c r="D17" s="5"/>
    </row>
    <row r="18" spans="3:6" x14ac:dyDescent="0.25">
      <c r="D18" s="5"/>
    </row>
    <row r="19" spans="3:6" x14ac:dyDescent="0.25">
      <c r="C19" s="55" t="s">
        <v>19</v>
      </c>
      <c r="D19" s="56"/>
      <c r="E19" s="56"/>
      <c r="F19" s="57" t="s">
        <v>40</v>
      </c>
    </row>
    <row r="20" spans="3:6" x14ac:dyDescent="0.25">
      <c r="C20" s="6" t="s">
        <v>20</v>
      </c>
      <c r="D20" s="7"/>
      <c r="E20" s="7"/>
      <c r="F20" s="13">
        <f>+'DATOS '!J34</f>
        <v>32.395833333333336</v>
      </c>
    </row>
    <row r="21" spans="3:6" ht="18.75" thickBot="1" x14ac:dyDescent="0.3">
      <c r="C21" s="6" t="s">
        <v>21</v>
      </c>
      <c r="D21" s="7"/>
      <c r="E21" s="7"/>
      <c r="F21" s="15">
        <f>(F20*30%)</f>
        <v>9.71875</v>
      </c>
    </row>
    <row r="22" spans="3:6" ht="18.75" thickBot="1" x14ac:dyDescent="0.3">
      <c r="C22" s="52" t="s">
        <v>22</v>
      </c>
      <c r="D22" s="53"/>
      <c r="E22" s="53"/>
      <c r="F22" s="54">
        <f>(F20+F21)*E15</f>
        <v>463.26041666666669</v>
      </c>
    </row>
    <row r="24" spans="3:6" x14ac:dyDescent="0.25">
      <c r="C24" s="62"/>
    </row>
    <row r="28" spans="3:6" ht="18" customHeight="1" x14ac:dyDescent="0.25">
      <c r="C28" s="70" t="s">
        <v>35</v>
      </c>
      <c r="D28" s="75" t="s">
        <v>31</v>
      </c>
      <c r="E28" s="76"/>
      <c r="F28" s="72" t="s">
        <v>39</v>
      </c>
    </row>
    <row r="29" spans="3:6" ht="36" x14ac:dyDescent="0.25">
      <c r="C29" s="71"/>
      <c r="D29" s="48" t="s">
        <v>24</v>
      </c>
      <c r="E29" s="49" t="s">
        <v>23</v>
      </c>
      <c r="F29" s="73"/>
    </row>
    <row r="30" spans="3:6" x14ac:dyDescent="0.25">
      <c r="C30" s="8" t="s">
        <v>18</v>
      </c>
      <c r="D30" s="10" t="s">
        <v>32</v>
      </c>
      <c r="E30" s="10">
        <v>2</v>
      </c>
      <c r="F30" s="65" t="s">
        <v>28</v>
      </c>
    </row>
    <row r="31" spans="3:6" x14ac:dyDescent="0.25">
      <c r="C31" s="8" t="s">
        <v>34</v>
      </c>
      <c r="D31" s="10" t="s">
        <v>32</v>
      </c>
      <c r="E31" s="10">
        <v>2</v>
      </c>
      <c r="F31" s="65"/>
    </row>
    <row r="32" spans="3:6" x14ac:dyDescent="0.25">
      <c r="C32" s="8" t="s">
        <v>15</v>
      </c>
      <c r="D32" s="10" t="s">
        <v>32</v>
      </c>
      <c r="E32" s="10">
        <v>4</v>
      </c>
      <c r="F32" s="66"/>
    </row>
    <row r="33" spans="3:6" x14ac:dyDescent="0.25">
      <c r="C33" s="8" t="s">
        <v>16</v>
      </c>
      <c r="D33" s="11" t="s">
        <v>33</v>
      </c>
      <c r="E33" s="10">
        <v>3</v>
      </c>
      <c r="F33" s="66"/>
    </row>
    <row r="34" spans="3:6" x14ac:dyDescent="0.25">
      <c r="C34" s="8" t="s">
        <v>29</v>
      </c>
      <c r="D34" s="10"/>
      <c r="E34" s="10">
        <v>1</v>
      </c>
      <c r="F34" s="66"/>
    </row>
    <row r="35" spans="3:6" x14ac:dyDescent="0.25">
      <c r="C35" s="8" t="s">
        <v>17</v>
      </c>
      <c r="D35" s="10"/>
      <c r="E35" s="10">
        <v>1</v>
      </c>
      <c r="F35" s="66"/>
    </row>
    <row r="36" spans="3:6" x14ac:dyDescent="0.25">
      <c r="C36" s="8" t="s">
        <v>30</v>
      </c>
      <c r="D36" s="10"/>
      <c r="E36" s="10">
        <v>2</v>
      </c>
      <c r="F36" s="8"/>
    </row>
    <row r="37" spans="3:6" x14ac:dyDescent="0.25">
      <c r="C37" s="67" t="s">
        <v>26</v>
      </c>
      <c r="D37" s="68"/>
      <c r="E37" s="12">
        <f>SUM(E30:E36)</f>
        <v>15</v>
      </c>
      <c r="F37" s="9"/>
    </row>
    <row r="38" spans="3:6" x14ac:dyDescent="0.25">
      <c r="D38" s="5"/>
    </row>
    <row r="39" spans="3:6" x14ac:dyDescent="0.25">
      <c r="C39" s="55" t="s">
        <v>19</v>
      </c>
      <c r="D39" s="56"/>
      <c r="E39" s="56"/>
      <c r="F39" s="57" t="s">
        <v>40</v>
      </c>
    </row>
    <row r="40" spans="3:6" x14ac:dyDescent="0.25">
      <c r="C40" s="6" t="s">
        <v>20</v>
      </c>
      <c r="D40" s="7"/>
      <c r="E40" s="7"/>
      <c r="F40" s="14">
        <f>+'DATOS '!J34</f>
        <v>32.395833333333336</v>
      </c>
    </row>
    <row r="41" spans="3:6" ht="18.75" thickBot="1" x14ac:dyDescent="0.3">
      <c r="C41" s="6" t="s">
        <v>21</v>
      </c>
      <c r="D41" s="7"/>
      <c r="E41" s="7"/>
      <c r="F41" s="14">
        <f>(F40*30%)</f>
        <v>9.71875</v>
      </c>
    </row>
    <row r="42" spans="3:6" ht="18.75" thickBot="1" x14ac:dyDescent="0.3">
      <c r="C42" s="52" t="s">
        <v>22</v>
      </c>
      <c r="D42" s="53"/>
      <c r="E42" s="53"/>
      <c r="F42" s="54">
        <f>(F40+F41)*E37</f>
        <v>631.71875</v>
      </c>
    </row>
  </sheetData>
  <mergeCells count="12">
    <mergeCell ref="F30:F35"/>
    <mergeCell ref="C37:D37"/>
    <mergeCell ref="C2:F2"/>
    <mergeCell ref="C6:C7"/>
    <mergeCell ref="F6:F7"/>
    <mergeCell ref="C28:C29"/>
    <mergeCell ref="F28:F29"/>
    <mergeCell ref="E4:F4"/>
    <mergeCell ref="F8:F13"/>
    <mergeCell ref="D6:E6"/>
    <mergeCell ref="C15:D15"/>
    <mergeCell ref="D28:E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23BAB-89C4-497B-841C-0A46CCAA4E3C}">
  <dimension ref="C2:F42"/>
  <sheetViews>
    <sheetView showGridLines="0" workbookViewId="0">
      <selection activeCell="H24" sqref="H24"/>
    </sheetView>
  </sheetViews>
  <sheetFormatPr baseColWidth="10" defaultRowHeight="18" x14ac:dyDescent="0.25"/>
  <cols>
    <col min="1" max="2" width="11.42578125" style="3"/>
    <col min="3" max="3" width="65.7109375" style="3" customWidth="1"/>
    <col min="4" max="4" width="24.28515625" style="3" customWidth="1"/>
    <col min="5" max="5" width="21.5703125" style="3" customWidth="1"/>
    <col min="6" max="6" width="24.28515625" style="3" customWidth="1"/>
    <col min="7" max="16384" width="11.42578125" style="3"/>
  </cols>
  <sheetData>
    <row r="2" spans="3:6" ht="26.25" x14ac:dyDescent="0.4">
      <c r="C2" s="69" t="s">
        <v>41</v>
      </c>
      <c r="D2" s="69"/>
      <c r="E2" s="69"/>
      <c r="F2" s="69"/>
    </row>
    <row r="4" spans="3:6" x14ac:dyDescent="0.25">
      <c r="E4" s="74"/>
      <c r="F4" s="74"/>
    </row>
    <row r="5" spans="3:6" x14ac:dyDescent="0.25">
      <c r="F5" s="4"/>
    </row>
    <row r="6" spans="3:6" x14ac:dyDescent="0.25">
      <c r="C6" s="70" t="s">
        <v>35</v>
      </c>
      <c r="D6" s="75" t="s">
        <v>45</v>
      </c>
      <c r="E6" s="76"/>
      <c r="F6" s="72" t="s">
        <v>39</v>
      </c>
    </row>
    <row r="7" spans="3:6" ht="54" x14ac:dyDescent="0.25">
      <c r="C7" s="71"/>
      <c r="D7" s="50" t="s">
        <v>38</v>
      </c>
      <c r="E7" s="61" t="s">
        <v>37</v>
      </c>
      <c r="F7" s="73"/>
    </row>
    <row r="8" spans="3:6" x14ac:dyDescent="0.25">
      <c r="C8" s="8" t="s">
        <v>18</v>
      </c>
      <c r="D8" s="10" t="s">
        <v>46</v>
      </c>
      <c r="E8" s="10">
        <v>1</v>
      </c>
      <c r="F8" s="65" t="s">
        <v>28</v>
      </c>
    </row>
    <row r="9" spans="3:6" x14ac:dyDescent="0.25">
      <c r="C9" s="8" t="s">
        <v>34</v>
      </c>
      <c r="D9" s="10" t="s">
        <v>46</v>
      </c>
      <c r="E9" s="10">
        <v>1</v>
      </c>
      <c r="F9" s="65"/>
    </row>
    <row r="10" spans="3:6" x14ac:dyDescent="0.25">
      <c r="C10" s="8" t="s">
        <v>15</v>
      </c>
      <c r="D10" s="10" t="s">
        <v>46</v>
      </c>
      <c r="E10" s="10">
        <v>3</v>
      </c>
      <c r="F10" s="66"/>
    </row>
    <row r="11" spans="3:6" x14ac:dyDescent="0.25">
      <c r="C11" s="8" t="s">
        <v>16</v>
      </c>
      <c r="D11" s="11" t="s">
        <v>25</v>
      </c>
      <c r="E11" s="10">
        <v>2</v>
      </c>
      <c r="F11" s="66"/>
    </row>
    <row r="12" spans="3:6" x14ac:dyDescent="0.25">
      <c r="C12" s="8" t="s">
        <v>29</v>
      </c>
      <c r="D12" s="10"/>
      <c r="E12" s="10">
        <v>2</v>
      </c>
      <c r="F12" s="66"/>
    </row>
    <row r="13" spans="3:6" x14ac:dyDescent="0.25">
      <c r="C13" s="8" t="s">
        <v>17</v>
      </c>
      <c r="D13" s="10"/>
      <c r="E13" s="10">
        <v>1</v>
      </c>
      <c r="F13" s="66"/>
    </row>
    <row r="14" spans="3:6" x14ac:dyDescent="0.25">
      <c r="C14" s="8" t="s">
        <v>30</v>
      </c>
      <c r="D14" s="10"/>
      <c r="E14" s="10">
        <v>2</v>
      </c>
      <c r="F14" s="8"/>
    </row>
    <row r="15" spans="3:6" x14ac:dyDescent="0.25">
      <c r="C15" s="77" t="s">
        <v>26</v>
      </c>
      <c r="D15" s="78"/>
      <c r="E15" s="51">
        <f>SUM(E8:E14)</f>
        <v>12</v>
      </c>
      <c r="F15" s="9"/>
    </row>
    <row r="16" spans="3:6" x14ac:dyDescent="0.25">
      <c r="D16" s="5"/>
    </row>
    <row r="17" spans="3:6" x14ac:dyDescent="0.25">
      <c r="D17" s="5"/>
    </row>
    <row r="18" spans="3:6" x14ac:dyDescent="0.25">
      <c r="D18" s="5"/>
    </row>
    <row r="19" spans="3:6" x14ac:dyDescent="0.25">
      <c r="C19" s="55" t="s">
        <v>19</v>
      </c>
      <c r="D19" s="56"/>
      <c r="E19" s="56"/>
      <c r="F19" s="57" t="s">
        <v>40</v>
      </c>
    </row>
    <row r="20" spans="3:6" x14ac:dyDescent="0.25">
      <c r="C20" s="6" t="s">
        <v>20</v>
      </c>
      <c r="D20" s="7"/>
      <c r="E20" s="7"/>
      <c r="F20" s="13">
        <f>+'DATOS '!J34</f>
        <v>32.395833333333336</v>
      </c>
    </row>
    <row r="21" spans="3:6" ht="18.75" thickBot="1" x14ac:dyDescent="0.3">
      <c r="C21" s="6" t="s">
        <v>21</v>
      </c>
      <c r="D21" s="7"/>
      <c r="E21" s="7"/>
      <c r="F21" s="15">
        <f>(F20*30%)</f>
        <v>9.71875</v>
      </c>
    </row>
    <row r="22" spans="3:6" ht="18.75" thickBot="1" x14ac:dyDescent="0.3">
      <c r="C22" s="52" t="s">
        <v>22</v>
      </c>
      <c r="D22" s="53"/>
      <c r="E22" s="53"/>
      <c r="F22" s="54">
        <f>(F20+F21)*E15</f>
        <v>505.375</v>
      </c>
    </row>
    <row r="24" spans="3:6" x14ac:dyDescent="0.25">
      <c r="C24" s="62"/>
    </row>
    <row r="28" spans="3:6" ht="18" customHeight="1" x14ac:dyDescent="0.25">
      <c r="C28" s="70" t="s">
        <v>35</v>
      </c>
      <c r="D28" s="75" t="s">
        <v>31</v>
      </c>
      <c r="E28" s="76"/>
      <c r="F28" s="72" t="s">
        <v>39</v>
      </c>
    </row>
    <row r="29" spans="3:6" ht="36" x14ac:dyDescent="0.25">
      <c r="C29" s="71"/>
      <c r="D29" s="48" t="s">
        <v>24</v>
      </c>
      <c r="E29" s="61" t="s">
        <v>23</v>
      </c>
      <c r="F29" s="73"/>
    </row>
    <row r="30" spans="3:6" x14ac:dyDescent="0.25">
      <c r="C30" s="8" t="s">
        <v>18</v>
      </c>
      <c r="D30" s="10" t="s">
        <v>47</v>
      </c>
      <c r="E30" s="10">
        <v>2</v>
      </c>
      <c r="F30" s="65" t="s">
        <v>28</v>
      </c>
    </row>
    <row r="31" spans="3:6" x14ac:dyDescent="0.25">
      <c r="C31" s="8" t="s">
        <v>34</v>
      </c>
      <c r="D31" s="10" t="s">
        <v>47</v>
      </c>
      <c r="E31" s="10">
        <v>2</v>
      </c>
      <c r="F31" s="65"/>
    </row>
    <row r="32" spans="3:6" x14ac:dyDescent="0.25">
      <c r="C32" s="8" t="s">
        <v>15</v>
      </c>
      <c r="D32" s="10" t="s">
        <v>47</v>
      </c>
      <c r="E32" s="10">
        <v>5</v>
      </c>
      <c r="F32" s="66"/>
    </row>
    <row r="33" spans="3:6" x14ac:dyDescent="0.25">
      <c r="C33" s="8" t="s">
        <v>16</v>
      </c>
      <c r="D33" s="11" t="s">
        <v>33</v>
      </c>
      <c r="E33" s="10">
        <v>3</v>
      </c>
      <c r="F33" s="66"/>
    </row>
    <row r="34" spans="3:6" x14ac:dyDescent="0.25">
      <c r="C34" s="8" t="s">
        <v>29</v>
      </c>
      <c r="D34" s="10"/>
      <c r="E34" s="10">
        <v>1</v>
      </c>
      <c r="F34" s="66"/>
    </row>
    <row r="35" spans="3:6" x14ac:dyDescent="0.25">
      <c r="C35" s="8" t="s">
        <v>17</v>
      </c>
      <c r="D35" s="10"/>
      <c r="E35" s="10">
        <v>1</v>
      </c>
      <c r="F35" s="66"/>
    </row>
    <row r="36" spans="3:6" x14ac:dyDescent="0.25">
      <c r="C36" s="8" t="s">
        <v>30</v>
      </c>
      <c r="D36" s="10"/>
      <c r="E36" s="10">
        <v>2</v>
      </c>
      <c r="F36" s="8"/>
    </row>
    <row r="37" spans="3:6" x14ac:dyDescent="0.25">
      <c r="C37" s="67" t="s">
        <v>26</v>
      </c>
      <c r="D37" s="68"/>
      <c r="E37" s="12">
        <f>SUM(E30:E36)</f>
        <v>16</v>
      </c>
      <c r="F37" s="9"/>
    </row>
    <row r="38" spans="3:6" x14ac:dyDescent="0.25">
      <c r="D38" s="5"/>
    </row>
    <row r="39" spans="3:6" x14ac:dyDescent="0.25">
      <c r="C39" s="55" t="s">
        <v>19</v>
      </c>
      <c r="D39" s="56"/>
      <c r="E39" s="56"/>
      <c r="F39" s="57" t="s">
        <v>40</v>
      </c>
    </row>
    <row r="40" spans="3:6" x14ac:dyDescent="0.25">
      <c r="C40" s="6" t="s">
        <v>20</v>
      </c>
      <c r="D40" s="7"/>
      <c r="E40" s="7"/>
      <c r="F40" s="14">
        <f>+'DATOS '!J34</f>
        <v>32.395833333333336</v>
      </c>
    </row>
    <row r="41" spans="3:6" ht="18.75" thickBot="1" x14ac:dyDescent="0.3">
      <c r="C41" s="6" t="s">
        <v>21</v>
      </c>
      <c r="D41" s="7"/>
      <c r="E41" s="7"/>
      <c r="F41" s="14">
        <f>(F40*30%)</f>
        <v>9.71875</v>
      </c>
    </row>
    <row r="42" spans="3:6" ht="18.75" thickBot="1" x14ac:dyDescent="0.3">
      <c r="C42" s="52" t="s">
        <v>22</v>
      </c>
      <c r="D42" s="53"/>
      <c r="E42" s="53"/>
      <c r="F42" s="54">
        <f>(F40+F41)*E37</f>
        <v>673.83333333333337</v>
      </c>
    </row>
  </sheetData>
  <mergeCells count="12">
    <mergeCell ref="C15:D15"/>
    <mergeCell ref="C28:C29"/>
    <mergeCell ref="D28:E28"/>
    <mergeCell ref="F28:F29"/>
    <mergeCell ref="F30:F35"/>
    <mergeCell ref="C37:D37"/>
    <mergeCell ref="C2:F2"/>
    <mergeCell ref="E4:F4"/>
    <mergeCell ref="C6:C7"/>
    <mergeCell ref="D6:E6"/>
    <mergeCell ref="F6:F7"/>
    <mergeCell ref="F8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 </vt:lpstr>
      <vt:lpstr>DETERMINACION DEL COSTO  RER</vt:lpstr>
      <vt:lpstr>DETERMINACION COSTO MYPE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2021-02-14T01:42:54Z</dcterms:created>
  <dcterms:modified xsi:type="dcterms:W3CDTF">2021-02-14T22:11:54Z</dcterms:modified>
</cp:coreProperties>
</file>